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ishikawasroffice2024\Desktop\さくらインターネット_wp関係\新ホームページ作成\sroffice_ishikawa\トップページ\"/>
    </mc:Choice>
  </mc:AlternateContent>
  <xr:revisionPtr revIDLastSave="0" documentId="13_ncr:1_{01C19CDA-A56C-4BD8-B053-150BB969DD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新規裁定者及び既裁定者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37" i="1"/>
  <c r="D36" i="1"/>
  <c r="C13" i="1"/>
  <c r="C12" i="1"/>
  <c r="C25" i="1" s="1"/>
  <c r="C9" i="1"/>
  <c r="C20" i="1" s="1"/>
  <c r="C8" i="1"/>
  <c r="C19" i="1" s="1"/>
  <c r="C21" i="1" s="1"/>
  <c r="C7" i="1"/>
  <c r="C6" i="1"/>
  <c r="C24" i="1"/>
  <c r="C23" i="1"/>
  <c r="C18" i="1"/>
  <c r="C17" i="1"/>
  <c r="C15" i="1"/>
  <c r="C14" i="1"/>
  <c r="C11" i="1"/>
  <c r="C10" i="1"/>
  <c r="G12" i="1" l="1"/>
  <c r="G11" i="1"/>
  <c r="C22" i="1" l="1"/>
  <c r="D33" i="1"/>
  <c r="E33" i="1" s="1"/>
  <c r="D32" i="1"/>
  <c r="E32" i="1" s="1"/>
  <c r="D31" i="1"/>
  <c r="E31" i="1" s="1"/>
  <c r="D30" i="1"/>
  <c r="E30" i="1" s="1"/>
  <c r="D29" i="1"/>
  <c r="E29" i="1" s="1"/>
</calcChain>
</file>

<file path=xl/sharedStrings.xml><?xml version="1.0" encoding="utf-8"?>
<sst xmlns="http://schemas.openxmlformats.org/spreadsheetml/2006/main" count="85" uniqueCount="63">
  <si>
    <t>100円単位</t>
    <rPh sb="3" eb="4">
      <t>エン</t>
    </rPh>
    <rPh sb="4" eb="6">
      <t>タンイ</t>
    </rPh>
    <phoneticPr fontId="2"/>
  </si>
  <si>
    <t>満額の老齢基礎年金</t>
    <rPh sb="0" eb="2">
      <t>マンガク</t>
    </rPh>
    <rPh sb="3" eb="7">
      <t>ロウレイキソ</t>
    </rPh>
    <rPh sb="7" eb="9">
      <t>ネンキン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</si>
  <si>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</si>
  <si>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遺族基礎年金</t>
    <rPh sb="0" eb="2">
      <t>イゾク</t>
    </rPh>
    <rPh sb="2" eb="6">
      <t>キソネンキン</t>
    </rPh>
    <phoneticPr fontId="2"/>
  </si>
  <si>
    <t>障害手当金の最低保障額
(障害厚生年金の最低保障額の2倍)</t>
    <rPh sb="0" eb="2">
      <t>ショウガイ</t>
    </rPh>
    <rPh sb="2" eb="4">
      <t>テアテ</t>
    </rPh>
    <rPh sb="4" eb="5">
      <t>キン</t>
    </rPh>
    <rPh sb="6" eb="8">
      <t>サイテイ</t>
    </rPh>
    <rPh sb="8" eb="10">
      <t>ホショウ</t>
    </rPh>
    <rPh sb="10" eb="11">
      <t>ガク</t>
    </rPh>
    <rPh sb="27" eb="28">
      <t>バイ</t>
    </rPh>
    <phoneticPr fontId="2"/>
  </si>
  <si>
    <t>加給年金額(第3子以降)</t>
    <rPh sb="0" eb="2">
      <t>カキュウ</t>
    </rPh>
    <rPh sb="2" eb="4">
      <t>ネンキン</t>
    </rPh>
    <rPh sb="4" eb="5">
      <t>ガク</t>
    </rPh>
    <rPh sb="6" eb="7">
      <t>ダイ</t>
    </rPh>
    <rPh sb="8" eb="9">
      <t>シ</t>
    </rPh>
    <rPh sb="9" eb="11">
      <t>イコウ</t>
    </rPh>
    <phoneticPr fontId="2"/>
  </si>
  <si>
    <t>障害基礎年金(第1子及び第2子)</t>
    <rPh sb="0" eb="2">
      <t>ショウガイ</t>
    </rPh>
    <rPh sb="2" eb="4">
      <t>キソ</t>
    </rPh>
    <rPh sb="4" eb="6">
      <t>ネンキン</t>
    </rPh>
    <phoneticPr fontId="2"/>
  </si>
  <si>
    <t>障害基礎年金(第3子以降)</t>
    <rPh sb="0" eb="2">
      <t>ショウガイ</t>
    </rPh>
    <rPh sb="2" eb="4">
      <t>キソ</t>
    </rPh>
    <rPh sb="4" eb="6">
      <t>ネンキン</t>
    </rPh>
    <rPh sb="10" eb="12">
      <t>イコウ</t>
    </rPh>
    <phoneticPr fontId="2"/>
  </si>
  <si>
    <t>遺族基礎年金(第1子及び第2子)</t>
    <rPh sb="0" eb="2">
      <t>イゾク</t>
    </rPh>
    <rPh sb="2" eb="4">
      <t>キソ</t>
    </rPh>
    <rPh sb="4" eb="6">
      <t>ネンキン</t>
    </rPh>
    <phoneticPr fontId="2"/>
  </si>
  <si>
    <t>遺族基礎年金(第3子以降)</t>
    <rPh sb="0" eb="2">
      <t>イゾク</t>
    </rPh>
    <rPh sb="2" eb="4">
      <t>キソ</t>
    </rPh>
    <rPh sb="4" eb="6">
      <t>ネンキン</t>
    </rPh>
    <rPh sb="10" eb="12">
      <t>イコウ</t>
    </rPh>
    <phoneticPr fontId="2"/>
  </si>
  <si>
    <t>遺族基礎年金(第1子)</t>
    <rPh sb="0" eb="2">
      <t>イゾク</t>
    </rPh>
    <rPh sb="2" eb="4">
      <t>キソ</t>
    </rPh>
    <rPh sb="4" eb="6">
      <t>ネンキン</t>
    </rPh>
    <phoneticPr fontId="2"/>
  </si>
  <si>
    <t>遺族基礎年金(第2子)</t>
    <rPh sb="0" eb="2">
      <t>イゾク</t>
    </rPh>
    <rPh sb="2" eb="4">
      <t>キソ</t>
    </rPh>
    <rPh sb="4" eb="6">
      <t>ネンキン</t>
    </rPh>
    <phoneticPr fontId="2"/>
  </si>
  <si>
    <t>受給権者が配偶者と子の場合</t>
    <rPh sb="0" eb="2">
      <t>ジュキュウ</t>
    </rPh>
    <rPh sb="2" eb="3">
      <t>ケン</t>
    </rPh>
    <rPh sb="3" eb="4">
      <t>シャ</t>
    </rPh>
    <rPh sb="5" eb="8">
      <t>ハイグウシャ</t>
    </rPh>
    <rPh sb="9" eb="10">
      <t>コ</t>
    </rPh>
    <rPh sb="11" eb="13">
      <t>バアイ</t>
    </rPh>
    <phoneticPr fontId="2"/>
  </si>
  <si>
    <t>受給権者が子だけの場合</t>
    <rPh sb="0" eb="2">
      <t>ジュキュウ</t>
    </rPh>
    <rPh sb="2" eb="3">
      <t>ケン</t>
    </rPh>
    <rPh sb="3" eb="4">
      <t>シャ</t>
    </rPh>
    <rPh sb="5" eb="6">
      <t>コ</t>
    </rPh>
    <rPh sb="9" eb="11">
      <t>バアイ</t>
    </rPh>
    <phoneticPr fontId="2"/>
  </si>
  <si>
    <t>障害厚生年金の最低保障額
(2級の障害基礎年金の額×3/4)</t>
    <rPh sb="0" eb="2">
      <t>ショウガイ</t>
    </rPh>
    <rPh sb="2" eb="4">
      <t>コウセイ</t>
    </rPh>
    <rPh sb="4" eb="6">
      <t>ネンキン</t>
    </rPh>
    <rPh sb="7" eb="9">
      <t>サイテイ</t>
    </rPh>
    <rPh sb="9" eb="11">
      <t>ホショウ</t>
    </rPh>
    <rPh sb="11" eb="12">
      <t>ガク</t>
    </rPh>
    <rPh sb="15" eb="16">
      <t>キュウ</t>
    </rPh>
    <rPh sb="17" eb="19">
      <t>ショウガイ</t>
    </rPh>
    <rPh sb="19" eb="21">
      <t>キソ</t>
    </rPh>
    <rPh sb="21" eb="23">
      <t>ネンキン</t>
    </rPh>
    <rPh sb="24" eb="25">
      <t>ガク</t>
    </rPh>
    <phoneticPr fontId="2"/>
  </si>
  <si>
    <t>1円単位</t>
    <rPh sb="1" eb="2">
      <t>エン</t>
    </rPh>
    <rPh sb="2" eb="4">
      <t>タンイ</t>
    </rPh>
    <phoneticPr fontId="2"/>
  </si>
  <si>
    <t>納付済月数等に応じて算出する老齢基礎年金</t>
    <rPh sb="0" eb="2">
      <t>ノウフ</t>
    </rPh>
    <rPh sb="2" eb="3">
      <t>ズ</t>
    </rPh>
    <rPh sb="3" eb="4">
      <t>ゲツ</t>
    </rPh>
    <rPh sb="4" eb="5">
      <t>スウ</t>
    </rPh>
    <rPh sb="5" eb="6">
      <t>トウ</t>
    </rPh>
    <rPh sb="7" eb="8">
      <t>オウ</t>
    </rPh>
    <rPh sb="10" eb="12">
      <t>サンシュツ</t>
    </rPh>
    <rPh sb="14" eb="16">
      <t>ロウレイ</t>
    </rPh>
    <rPh sb="16" eb="18">
      <t>キソ</t>
    </rPh>
    <rPh sb="18" eb="20">
      <t>ネンキン</t>
    </rPh>
    <phoneticPr fontId="2"/>
  </si>
  <si>
    <t>寡婦年金</t>
    <rPh sb="0" eb="2">
      <t>カフ</t>
    </rPh>
    <rPh sb="2" eb="4">
      <t>ネンキン</t>
    </rPh>
    <phoneticPr fontId="2"/>
  </si>
  <si>
    <t>加入期間に応じて算出する
老齢厚生年金・障害厚生年金・遺族厚生年金</t>
    <rPh sb="0" eb="2">
      <t>カニュウ</t>
    </rPh>
    <rPh sb="2" eb="4">
      <t>キカン</t>
    </rPh>
    <rPh sb="5" eb="6">
      <t>オウ</t>
    </rPh>
    <rPh sb="8" eb="10">
      <t>サンシュツ</t>
    </rPh>
    <rPh sb="13" eb="15">
      <t>ロウレイ</t>
    </rPh>
    <rPh sb="15" eb="17">
      <t>コウセイ</t>
    </rPh>
    <rPh sb="17" eb="19">
      <t>ネンキン</t>
    </rPh>
    <rPh sb="20" eb="22">
      <t>ショウガイ</t>
    </rPh>
    <rPh sb="22" eb="24">
      <t>コウセイ</t>
    </rPh>
    <rPh sb="24" eb="26">
      <t>ネンキン</t>
    </rPh>
    <rPh sb="27" eb="29">
      <t>イゾク</t>
    </rPh>
    <rPh sb="29" eb="31">
      <t>コウセイ</t>
    </rPh>
    <rPh sb="31" eb="33">
      <t>ネンキン</t>
    </rPh>
    <phoneticPr fontId="2"/>
  </si>
  <si>
    <t>-</t>
    <phoneticPr fontId="2"/>
  </si>
  <si>
    <t>-</t>
    <phoneticPr fontId="2"/>
  </si>
  <si>
    <t>-</t>
    <phoneticPr fontId="2"/>
  </si>
  <si>
    <t>1級の障害基礎年金(2級の障害基礎年金×1.25)</t>
    <rPh sb="1" eb="2">
      <t>キュウ</t>
    </rPh>
    <rPh sb="3" eb="5">
      <t>ショウガイ</t>
    </rPh>
    <rPh sb="5" eb="7">
      <t>キソ</t>
    </rPh>
    <rPh sb="7" eb="9">
      <t>ネンキン</t>
    </rPh>
    <rPh sb="11" eb="12">
      <t>キュウ</t>
    </rPh>
    <rPh sb="13" eb="15">
      <t>ショウガイ</t>
    </rPh>
    <rPh sb="15" eb="17">
      <t>キソ</t>
    </rPh>
    <rPh sb="17" eb="19">
      <t>ネンキン</t>
    </rPh>
    <phoneticPr fontId="2"/>
  </si>
  <si>
    <t>加給年金額(配偶者、第1子及び第2子)</t>
    <rPh sb="0" eb="2">
      <t>カキュウ</t>
    </rPh>
    <rPh sb="2" eb="4">
      <t>ネンキン</t>
    </rPh>
    <rPh sb="4" eb="5">
      <t>ガク</t>
    </rPh>
    <rPh sb="6" eb="9">
      <t>ハイグウシャ</t>
    </rPh>
    <rPh sb="10" eb="11">
      <t>ダイ</t>
    </rPh>
    <rPh sb="12" eb="13">
      <t>シ</t>
    </rPh>
    <rPh sb="13" eb="14">
      <t>オヨ</t>
    </rPh>
    <rPh sb="15" eb="16">
      <t>ダイ</t>
    </rPh>
    <rPh sb="17" eb="18">
      <t>コ</t>
    </rPh>
    <phoneticPr fontId="2"/>
  </si>
  <si>
    <t>種類</t>
    <rPh sb="0" eb="2">
      <t>シュルイ</t>
    </rPh>
    <phoneticPr fontId="2"/>
  </si>
  <si>
    <t>年金額</t>
    <rPh sb="0" eb="2">
      <t>ネンキン</t>
    </rPh>
    <rPh sb="2" eb="3">
      <t>ガク</t>
    </rPh>
    <phoneticPr fontId="2"/>
  </si>
  <si>
    <t>備考</t>
    <rPh sb="0" eb="2">
      <t>ビコウ</t>
    </rPh>
    <phoneticPr fontId="2"/>
  </si>
  <si>
    <t>加給年金額+特別加算額</t>
    <rPh sb="0" eb="4">
      <t>カキュウネンキン</t>
    </rPh>
    <rPh sb="4" eb="5">
      <t>ガク</t>
    </rPh>
    <rPh sb="6" eb="8">
      <t>トクベツ</t>
    </rPh>
    <rPh sb="8" eb="10">
      <t>カサン</t>
    </rPh>
    <rPh sb="10" eb="11">
      <t>ガク</t>
    </rPh>
    <phoneticPr fontId="2"/>
  </si>
  <si>
    <t>配偶者に係る加給年金額に加算される特別加算額</t>
    <rPh sb="0" eb="3">
      <t>ハイグウシャ</t>
    </rPh>
    <rPh sb="4" eb="5">
      <t>カカ</t>
    </rPh>
    <rPh sb="6" eb="8">
      <t>カキュウ</t>
    </rPh>
    <rPh sb="8" eb="10">
      <t>ネンキン</t>
    </rPh>
    <rPh sb="10" eb="11">
      <t>ガク</t>
    </rPh>
    <rPh sb="12" eb="14">
      <t>カサン</t>
    </rPh>
    <rPh sb="17" eb="19">
      <t>トクベツ</t>
    </rPh>
    <rPh sb="19" eb="21">
      <t>カサン</t>
    </rPh>
    <rPh sb="21" eb="22">
      <t>ガク</t>
    </rPh>
    <phoneticPr fontId="2"/>
  </si>
  <si>
    <t>S9.4.2〜S15.4.1(受給権者の生年月日)</t>
    <rPh sb="15" eb="18">
      <t>ジュキュウケン</t>
    </rPh>
    <rPh sb="18" eb="19">
      <t>シャ</t>
    </rPh>
    <rPh sb="20" eb="24">
      <t>セイネンガッピ</t>
    </rPh>
    <phoneticPr fontId="2"/>
  </si>
  <si>
    <t>S15.4.2〜S16.4.1(受給権者の生年月日)</t>
    <phoneticPr fontId="2"/>
  </si>
  <si>
    <t>S16.4.2〜S17.4.1(受給権者の生年月日)</t>
    <phoneticPr fontId="2"/>
  </si>
  <si>
    <t>S17.4.2〜S18.4.1(受給権者の生年月日)</t>
    <phoneticPr fontId="2"/>
  </si>
  <si>
    <t>S18.4.2以後(受給権者の生年月日)</t>
    <rPh sb="7" eb="9">
      <t>イゴ</t>
    </rPh>
    <phoneticPr fontId="2"/>
  </si>
  <si>
    <t>特別支給の老齢厚生年金の「定額部分」の定額単価</t>
    <rPh sb="0" eb="2">
      <t>トクベツ</t>
    </rPh>
    <rPh sb="2" eb="4">
      <t>シキュウ</t>
    </rPh>
    <rPh sb="5" eb="7">
      <t>ロウレイ</t>
    </rPh>
    <rPh sb="7" eb="9">
      <t>コウセイ</t>
    </rPh>
    <rPh sb="9" eb="11">
      <t>ネンキン</t>
    </rPh>
    <rPh sb="13" eb="15">
      <t>テイガク</t>
    </rPh>
    <rPh sb="15" eb="17">
      <t>ブブン</t>
    </rPh>
    <rPh sb="19" eb="21">
      <t>テイガク</t>
    </rPh>
    <rPh sb="21" eb="23">
      <t>タンカ</t>
    </rPh>
    <phoneticPr fontId="2"/>
  </si>
  <si>
    <t>改定率➡</t>
    <rPh sb="0" eb="2">
      <t>カイテイ</t>
    </rPh>
    <rPh sb="2" eb="3">
      <t>リツ</t>
    </rPh>
    <phoneticPr fontId="2"/>
  </si>
  <si>
    <t>法本来の額</t>
    <rPh sb="0" eb="1">
      <t>ホウ</t>
    </rPh>
    <rPh sb="1" eb="3">
      <t>ホンライ</t>
    </rPh>
    <rPh sb="4" eb="5">
      <t>ガク</t>
    </rPh>
    <phoneticPr fontId="2"/>
  </si>
  <si>
    <t>改定後</t>
    <rPh sb="0" eb="2">
      <t>カイテイ</t>
    </rPh>
    <rPh sb="2" eb="3">
      <t>ゴ</t>
    </rPh>
    <phoneticPr fontId="2"/>
  </si>
  <si>
    <t>在職老齢年金に関する60歳台後半及び70歳以降の
「支給停止調整額」</t>
    <rPh sb="0" eb="6">
      <t>ザイショクロウレイネンキン</t>
    </rPh>
    <rPh sb="7" eb="8">
      <t>カン</t>
    </rPh>
    <rPh sb="12" eb="13">
      <t>サイ</t>
    </rPh>
    <rPh sb="13" eb="14">
      <t>ダイ</t>
    </rPh>
    <rPh sb="14" eb="16">
      <t>コウハン</t>
    </rPh>
    <rPh sb="16" eb="17">
      <t>オヨ</t>
    </rPh>
    <rPh sb="20" eb="21">
      <t>サイ</t>
    </rPh>
    <rPh sb="21" eb="23">
      <t>イコウ</t>
    </rPh>
    <rPh sb="26" eb="28">
      <t>シキュウ</t>
    </rPh>
    <rPh sb="28" eb="30">
      <t>テイシ</t>
    </rPh>
    <rPh sb="30" eb="32">
      <t>チョウセイ</t>
    </rPh>
    <rPh sb="32" eb="33">
      <t>ガク</t>
    </rPh>
    <phoneticPr fontId="2"/>
  </si>
  <si>
    <t>※　</t>
    <phoneticPr fontId="2"/>
  </si>
  <si>
    <t>在職老齢年金に関する60歳台前半の
「支給停止調整額」</t>
    <rPh sb="0" eb="6">
      <t>ザイショクロウレイネンキン</t>
    </rPh>
    <rPh sb="7" eb="8">
      <t>カン</t>
    </rPh>
    <rPh sb="12" eb="13">
      <t>サイ</t>
    </rPh>
    <rPh sb="13" eb="14">
      <t>ダイ</t>
    </rPh>
    <rPh sb="14" eb="16">
      <t>ゼンハン</t>
    </rPh>
    <rPh sb="19" eb="21">
      <t>シキュウ</t>
    </rPh>
    <rPh sb="21" eb="23">
      <t>テイシ</t>
    </rPh>
    <rPh sb="23" eb="25">
      <t>チョウセイ</t>
    </rPh>
    <rPh sb="25" eb="26">
      <t>ガク</t>
    </rPh>
    <phoneticPr fontId="2"/>
  </si>
  <si>
    <t>令和5年度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</si>
  <si>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令和4年4月1日以後、「支給停止調整額」となっています。</t>
    <phoneticPr fontId="2"/>
  </si>
  <si>
    <t>令和5年度の公的年金額の端数処理表(主要なもの)</t>
    <rPh sb="0" eb="1">
      <t>レイ</t>
    </rPh>
    <rPh sb="1" eb="2">
      <t>ワ</t>
    </rPh>
    <rPh sb="3" eb="5">
      <t>ネンド</t>
    </rPh>
    <rPh sb="6" eb="8">
      <t>コウテキ</t>
    </rPh>
    <rPh sb="8" eb="10">
      <t>ネンキン</t>
    </rPh>
    <rPh sb="10" eb="11">
      <t>ガク</t>
    </rPh>
    <rPh sb="12" eb="14">
      <t>ハスウ</t>
    </rPh>
    <rPh sb="14" eb="16">
      <t>ショリ</t>
    </rPh>
    <rPh sb="16" eb="17">
      <t>ヒョウ</t>
    </rPh>
    <rPh sb="18" eb="20">
      <t>シュヨウ</t>
    </rPh>
    <phoneticPr fontId="2"/>
  </si>
  <si>
    <t>改定率が1.018(新規裁定者)の場合</t>
    <rPh sb="10" eb="12">
      <t>シンキ</t>
    </rPh>
    <rPh sb="12" eb="15">
      <t>サイテイシャ</t>
    </rPh>
    <rPh sb="17" eb="19">
      <t>バアイ</t>
    </rPh>
    <phoneticPr fontId="2"/>
  </si>
  <si>
    <t>改定率が1.015(既裁定者)の場合</t>
    <rPh sb="10" eb="11">
      <t>キ</t>
    </rPh>
    <rPh sb="11" eb="14">
      <t>サイテイシャ</t>
    </rPh>
    <rPh sb="16" eb="18">
      <t>バアイ</t>
    </rPh>
    <phoneticPr fontId="2"/>
  </si>
  <si>
    <t>改定率は1.018(新規裁定者)を用いる</t>
    <rPh sb="0" eb="2">
      <t>カイテイ</t>
    </rPh>
    <rPh sb="2" eb="3">
      <t>リツ</t>
    </rPh>
    <rPh sb="10" eb="15">
      <t>シンキサイテイシャ</t>
    </rPh>
    <rPh sb="17" eb="18">
      <t>モチ</t>
    </rPh>
    <phoneticPr fontId="2"/>
  </si>
  <si>
    <t>改定率が1.018(新規裁定者)の場合</t>
    <phoneticPr fontId="2"/>
  </si>
  <si>
    <t>改定率が1.015(既裁定者)の場合</t>
    <phoneticPr fontId="2"/>
  </si>
  <si>
    <t>改定率は1.018(新規裁定者)を用いる</t>
    <phoneticPr fontId="2"/>
  </si>
  <si>
    <t>➡新規裁定者の場合</t>
    <rPh sb="1" eb="6">
      <t>シンキサイテイシャ</t>
    </rPh>
    <rPh sb="7" eb="9">
      <t>バアイ</t>
    </rPh>
    <phoneticPr fontId="2"/>
  </si>
  <si>
    <t>➡既裁定者の場合</t>
    <rPh sb="1" eb="2">
      <t>キ</t>
    </rPh>
    <rPh sb="2" eb="5">
      <t>サイテイシャ</t>
    </rPh>
    <rPh sb="6" eb="8">
      <t>バアイ</t>
    </rPh>
    <phoneticPr fontId="2"/>
  </si>
  <si>
    <t>備考</t>
    <rPh sb="0" eb="2">
      <t>ビコウ</t>
    </rPh>
    <phoneticPr fontId="2"/>
  </si>
  <si>
    <t>法本来の額</t>
    <rPh sb="0" eb="1">
      <t>ホウ</t>
    </rPh>
    <rPh sb="1" eb="3">
      <t>ホンライ</t>
    </rPh>
    <rPh sb="4" eb="5">
      <t>ガク</t>
    </rPh>
    <phoneticPr fontId="2"/>
  </si>
  <si>
    <r>
      <t>中高齢寡婦加算額</t>
    </r>
    <r>
      <rPr>
        <b/>
        <sz val="11"/>
        <color rgb="FFFF0000"/>
        <rFont val="ＭＳ Ｐゴシック"/>
        <family val="3"/>
        <charset val="128"/>
        <scheme val="minor"/>
      </rPr>
      <t>※1</t>
    </r>
    <r>
      <rPr>
        <b/>
        <sz val="11"/>
        <color theme="1"/>
        <rFont val="ＭＳ Ｐゴシック"/>
        <family val="3"/>
        <charset val="128"/>
        <scheme val="minor"/>
      </rPr>
      <t xml:space="preserve">
(遺族基礎年金の額×3/4)</t>
    </r>
    <rPh sb="0" eb="3">
      <t>チュウコウレイ</t>
    </rPh>
    <rPh sb="3" eb="5">
      <t>カフ</t>
    </rPh>
    <rPh sb="5" eb="7">
      <t>カサン</t>
    </rPh>
    <rPh sb="7" eb="8">
      <t>ガク</t>
    </rPh>
    <rPh sb="12" eb="14">
      <t>イゾク</t>
    </rPh>
    <rPh sb="14" eb="16">
      <t>キソ</t>
    </rPh>
    <rPh sb="16" eb="18">
      <t>ネンキン</t>
    </rPh>
    <rPh sb="19" eb="20">
      <t>ガク</t>
    </rPh>
    <phoneticPr fontId="2"/>
  </si>
  <si>
    <t>※1</t>
    <phoneticPr fontId="2"/>
  </si>
  <si>
    <t>妻が40歳以上65歳未満である間に加算されるものであるから、新規裁定者の遺族基礎年金の3/4となるもの。</t>
    <rPh sb="0" eb="1">
      <t>ツマ</t>
    </rPh>
    <rPh sb="4" eb="5">
      <t>サイ</t>
    </rPh>
    <rPh sb="5" eb="7">
      <t>イジョウ</t>
    </rPh>
    <rPh sb="9" eb="10">
      <t>サイ</t>
    </rPh>
    <rPh sb="10" eb="12">
      <t>ミマン</t>
    </rPh>
    <rPh sb="15" eb="16">
      <t>カン</t>
    </rPh>
    <rPh sb="17" eb="19">
      <t>カサン</t>
    </rPh>
    <rPh sb="30" eb="32">
      <t>シンキ</t>
    </rPh>
    <rPh sb="32" eb="34">
      <t>サイテイ</t>
    </rPh>
    <rPh sb="34" eb="35">
      <t>シャ</t>
    </rPh>
    <rPh sb="36" eb="38">
      <t>イゾク</t>
    </rPh>
    <rPh sb="38" eb="40">
      <t>キソ</t>
    </rPh>
    <rPh sb="40" eb="42">
      <t>ネンキン</t>
    </rPh>
    <phoneticPr fontId="2"/>
  </si>
  <si>
    <t>※2</t>
    <phoneticPr fontId="2"/>
  </si>
  <si>
    <t>※3</t>
    <phoneticPr fontId="2"/>
  </si>
  <si>
    <r>
      <t>振替加算</t>
    </r>
    <r>
      <rPr>
        <b/>
        <sz val="11"/>
        <color rgb="FFFF0000"/>
        <rFont val="ＭＳ Ｐゴシック"/>
        <family val="3"/>
        <charset val="128"/>
        <scheme val="minor"/>
      </rPr>
      <t>※2</t>
    </r>
    <rPh sb="0" eb="2">
      <t>フリカエ</t>
    </rPh>
    <rPh sb="2" eb="4">
      <t>カサン</t>
    </rPh>
    <phoneticPr fontId="2"/>
  </si>
  <si>
    <r>
      <t>経過的寡婦加算</t>
    </r>
    <r>
      <rPr>
        <b/>
        <sz val="11"/>
        <color rgb="FFFF0000"/>
        <rFont val="ＭＳ Ｐゴシック"/>
        <family val="3"/>
        <charset val="128"/>
        <scheme val="minor"/>
      </rPr>
      <t>※3</t>
    </r>
    <rPh sb="0" eb="3">
      <t>ケイカテキ</t>
    </rPh>
    <rPh sb="3" eb="7">
      <t>カフカサン</t>
    </rPh>
    <phoneticPr fontId="2"/>
  </si>
  <si>
    <t>「振替加算額算出一覧表(令和5年度)」を参照</t>
    <rPh sb="20" eb="22">
      <t>サンショウ</t>
    </rPh>
    <phoneticPr fontId="2"/>
  </si>
  <si>
    <t>「経過的寡婦加算額算出一覧表(令和5年度)」を参照</t>
    <rPh sb="23" eb="25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</si>
</sst>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38" fontId="5" fillId="0" borderId="0" xfId="1" applyFont="1" applyBorder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38" fontId="5" fillId="0" borderId="0" xfId="0" applyNumberFormat="1" applyFont="1" applyAlignment="1">
      <alignment horizontal="center" vertical="center"/>
    </xf>
    <xf numFmtId="38" fontId="0" fillId="0" borderId="0" xfId="1" applyFont="1">
      <alignment vertical="center"/>
    </xf>
    <xf numFmtId="38" fontId="5" fillId="2" borderId="1" xfId="1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8" fontId="5" fillId="2" borderId="2" xfId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 wrapText="1"/>
    </xf>
    <xf numFmtId="38" fontId="5" fillId="2" borderId="46" xfId="1" applyFont="1" applyFill="1" applyBorder="1">
      <alignment vertical="center"/>
    </xf>
    <xf numFmtId="0" fontId="8" fillId="2" borderId="4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38" fontId="5" fillId="3" borderId="6" xfId="1" applyFont="1" applyFill="1" applyBorder="1">
      <alignment vertical="center"/>
    </xf>
    <xf numFmtId="38" fontId="5" fillId="3" borderId="11" xfId="1" applyFont="1" applyFill="1" applyBorder="1">
      <alignment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4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8" fillId="2" borderId="27" xfId="0" applyFont="1" applyFill="1" applyBorder="1" applyAlignment="1">
      <alignment horizontal="left" vertical="center" wrapText="1"/>
    </xf>
    <xf numFmtId="0" fontId="8" fillId="2" borderId="39" xfId="0" applyFont="1" applyFill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2">
      <alignment vertical="center"/>
    </xf>
    <xf numFmtId="38" fontId="5" fillId="4" borderId="2" xfId="1" applyFont="1" applyFill="1" applyBorder="1" applyAlignment="1">
      <alignment horizontal="right" vertical="center"/>
    </xf>
    <xf numFmtId="0" fontId="8" fillId="4" borderId="26" xfId="0" applyFont="1" applyFill="1" applyBorder="1" applyAlignment="1">
      <alignment horizontal="left" vertical="center" wrapText="1"/>
    </xf>
    <xf numFmtId="0" fontId="8" fillId="4" borderId="40" xfId="0" applyFont="1" applyFill="1" applyBorder="1" applyAlignment="1">
      <alignment horizontal="left" vertical="center" wrapText="1"/>
    </xf>
    <xf numFmtId="0" fontId="8" fillId="4" borderId="27" xfId="0" applyFont="1" applyFill="1" applyBorder="1" applyAlignment="1">
      <alignment horizontal="left" vertical="center" wrapText="1"/>
    </xf>
    <xf numFmtId="0" fontId="8" fillId="4" borderId="39" xfId="0" applyFont="1" applyFill="1" applyBorder="1" applyAlignment="1">
      <alignment horizontal="left" vertical="center" wrapText="1"/>
    </xf>
    <xf numFmtId="38" fontId="5" fillId="4" borderId="1" xfId="1" applyFont="1" applyFill="1" applyBorder="1">
      <alignment vertical="center"/>
    </xf>
    <xf numFmtId="0" fontId="5" fillId="4" borderId="30" xfId="0" applyFont="1" applyFill="1" applyBorder="1" applyAlignment="1">
      <alignment horizontal="left" vertical="center" wrapText="1"/>
    </xf>
    <xf numFmtId="0" fontId="5" fillId="4" borderId="33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4" borderId="40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28" xfId="0" applyFont="1" applyFill="1" applyBorder="1" applyAlignment="1">
      <alignment horizontal="left" vertical="center" wrapText="1"/>
    </xf>
    <xf numFmtId="0" fontId="5" fillId="4" borderId="23" xfId="0" applyFont="1" applyFill="1" applyBorder="1" applyAlignment="1">
      <alignment horizontal="left" vertical="center" wrapText="1"/>
    </xf>
    <xf numFmtId="38" fontId="5" fillId="4" borderId="10" xfId="1" applyFont="1" applyFill="1" applyBorder="1">
      <alignment vertical="center"/>
    </xf>
    <xf numFmtId="0" fontId="5" fillId="4" borderId="34" xfId="0" applyFont="1" applyFill="1" applyBorder="1" applyAlignment="1">
      <alignment horizontal="left" vertical="center" wrapText="1"/>
    </xf>
    <xf numFmtId="0" fontId="5" fillId="4" borderId="35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center" vertical="center"/>
    </xf>
    <xf numFmtId="38" fontId="5" fillId="4" borderId="43" xfId="1" applyFont="1" applyFill="1" applyBorder="1">
      <alignment vertical="center"/>
    </xf>
    <xf numFmtId="38" fontId="5" fillId="4" borderId="43" xfId="0" applyNumberFormat="1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left" vertical="center"/>
    </xf>
    <xf numFmtId="38" fontId="5" fillId="4" borderId="44" xfId="1" applyFont="1" applyFill="1" applyBorder="1">
      <alignment vertical="center"/>
    </xf>
    <xf numFmtId="38" fontId="5" fillId="4" borderId="44" xfId="0" applyNumberFormat="1" applyFont="1" applyFill="1" applyBorder="1" applyAlignment="1">
      <alignment horizontal="center" vertical="center"/>
    </xf>
    <xf numFmtId="38" fontId="5" fillId="4" borderId="45" xfId="1" applyFont="1" applyFill="1" applyBorder="1">
      <alignment vertical="center"/>
    </xf>
    <xf numFmtId="38" fontId="5" fillId="4" borderId="45" xfId="0" applyNumberFormat="1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left" vertical="center"/>
    </xf>
    <xf numFmtId="38" fontId="5" fillId="4" borderId="37" xfId="1" applyFont="1" applyFill="1" applyBorder="1">
      <alignment vertical="center"/>
    </xf>
    <xf numFmtId="0" fontId="8" fillId="4" borderId="37" xfId="0" applyFont="1" applyFill="1" applyBorder="1" applyAlignment="1">
      <alignment horizontal="left" vertical="center" wrapText="1"/>
    </xf>
    <xf numFmtId="38" fontId="5" fillId="5" borderId="0" xfId="1" applyFont="1" applyFill="1" applyBorder="1" applyAlignment="1">
      <alignment vertical="center"/>
    </xf>
    <xf numFmtId="38" fontId="5" fillId="5" borderId="0" xfId="1" applyFont="1" applyFill="1">
      <alignment vertical="center"/>
    </xf>
    <xf numFmtId="38" fontId="5" fillId="5" borderId="43" xfId="1" applyFont="1" applyFill="1" applyBorder="1">
      <alignment vertical="center"/>
    </xf>
    <xf numFmtId="38" fontId="5" fillId="5" borderId="44" xfId="1" applyFont="1" applyFill="1" applyBorder="1">
      <alignment vertical="center"/>
    </xf>
    <xf numFmtId="38" fontId="5" fillId="5" borderId="45" xfId="1" applyFont="1" applyFill="1" applyBorder="1">
      <alignment vertical="center"/>
    </xf>
    <xf numFmtId="38" fontId="5" fillId="5" borderId="37" xfId="1" applyFont="1" applyFill="1" applyBorder="1" applyAlignment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roffice-ishikawa.com/index_56.pdf" TargetMode="External"/><Relationship Id="rId1" Type="http://schemas.openxmlformats.org/officeDocument/2006/relationships/hyperlink" Target="https://www.sroffice-ishikawa.com/index_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topLeftCell="A4" zoomScaleNormal="100" workbookViewId="0">
      <selection activeCell="F36" sqref="F36"/>
    </sheetView>
  </sheetViews>
  <sheetFormatPr defaultRowHeight="13.2" x14ac:dyDescent="0.2"/>
  <cols>
    <col min="1" max="1" width="15" customWidth="1"/>
    <col min="2" max="2" width="40.6640625" customWidth="1"/>
    <col min="3" max="3" width="12.77734375" customWidth="1"/>
    <col min="4" max="5" width="21" customWidth="1"/>
    <col min="6" max="6" width="40.6640625" customWidth="1"/>
    <col min="7" max="7" width="10.77734375" customWidth="1"/>
    <col min="8" max="8" width="41.44140625" customWidth="1"/>
  </cols>
  <sheetData>
    <row r="1" spans="1:9" x14ac:dyDescent="0.2">
      <c r="B1" s="59" t="s">
        <v>43</v>
      </c>
      <c r="C1" s="59"/>
      <c r="D1" s="59"/>
      <c r="E1" s="59"/>
      <c r="F1" s="59"/>
      <c r="G1" s="59"/>
    </row>
    <row r="2" spans="1:9" x14ac:dyDescent="0.2">
      <c r="B2" s="59"/>
      <c r="C2" s="59"/>
      <c r="D2" s="59"/>
      <c r="E2" s="59"/>
      <c r="F2" s="59"/>
      <c r="G2" s="59"/>
    </row>
    <row r="3" spans="1:9" ht="13.8" thickBot="1" x14ac:dyDescent="0.25">
      <c r="B3" s="59"/>
      <c r="C3" s="59"/>
      <c r="D3" s="59"/>
      <c r="E3" s="59"/>
      <c r="F3" s="59"/>
      <c r="G3" s="59"/>
    </row>
    <row r="4" spans="1:9" ht="16.8" thickBot="1" x14ac:dyDescent="0.25">
      <c r="B4" s="71" t="s">
        <v>0</v>
      </c>
      <c r="C4" s="72"/>
      <c r="D4" s="72"/>
      <c r="E4" s="73"/>
      <c r="F4" s="60" t="s">
        <v>15</v>
      </c>
      <c r="G4" s="61"/>
      <c r="H4" s="62"/>
    </row>
    <row r="5" spans="1:9" ht="13.8" thickBot="1" x14ac:dyDescent="0.25">
      <c r="A5" s="14" t="s">
        <v>53</v>
      </c>
      <c r="B5" s="34" t="s">
        <v>24</v>
      </c>
      <c r="C5" s="35" t="s">
        <v>25</v>
      </c>
      <c r="D5" s="74" t="s">
        <v>26</v>
      </c>
      <c r="E5" s="75"/>
      <c r="F5" s="36" t="s">
        <v>24</v>
      </c>
      <c r="G5" s="35" t="s">
        <v>25</v>
      </c>
      <c r="H5" s="37" t="s">
        <v>26</v>
      </c>
    </row>
    <row r="6" spans="1:9" ht="30" customHeight="1" x14ac:dyDescent="0.2">
      <c r="A6" s="110">
        <v>780900</v>
      </c>
      <c r="B6" s="76" t="s">
        <v>1</v>
      </c>
      <c r="C6" s="81">
        <f>ROUND($A$6*$D$26,-2)</f>
        <v>795000</v>
      </c>
      <c r="D6" s="82" t="s">
        <v>44</v>
      </c>
      <c r="E6" s="83"/>
      <c r="F6" s="32" t="s">
        <v>16</v>
      </c>
      <c r="G6" s="33" t="s">
        <v>19</v>
      </c>
      <c r="H6" s="1"/>
    </row>
    <row r="7" spans="1:9" ht="30" customHeight="1" x14ac:dyDescent="0.2">
      <c r="A7" s="16"/>
      <c r="B7" s="77"/>
      <c r="C7" s="39">
        <f>ROUND($A$6*$D$27,-2)</f>
        <v>792600</v>
      </c>
      <c r="D7" s="54" t="s">
        <v>45</v>
      </c>
      <c r="E7" s="55"/>
      <c r="F7" s="31" t="s">
        <v>18</v>
      </c>
      <c r="G7" s="19" t="s">
        <v>19</v>
      </c>
      <c r="H7" s="1"/>
    </row>
    <row r="8" spans="1:9" ht="30" customHeight="1" x14ac:dyDescent="0.2">
      <c r="A8" s="16"/>
      <c r="B8" s="78" t="s">
        <v>2</v>
      </c>
      <c r="C8" s="81">
        <f>ROUND($A$6*$D$26,-2)</f>
        <v>795000</v>
      </c>
      <c r="D8" s="84" t="s">
        <v>44</v>
      </c>
      <c r="E8" s="85"/>
      <c r="F8" s="20" t="s">
        <v>17</v>
      </c>
      <c r="G8" s="2" t="s">
        <v>20</v>
      </c>
      <c r="H8" s="18"/>
    </row>
    <row r="9" spans="1:9" ht="30" customHeight="1" x14ac:dyDescent="0.2">
      <c r="A9" s="16"/>
      <c r="B9" s="77"/>
      <c r="C9" s="39">
        <f>ROUND($A$6*$D$27,-2)</f>
        <v>792600</v>
      </c>
      <c r="D9" s="54" t="s">
        <v>45</v>
      </c>
      <c r="E9" s="55"/>
      <c r="F9" s="20" t="s">
        <v>59</v>
      </c>
      <c r="G9" s="2" t="s">
        <v>19</v>
      </c>
      <c r="H9" s="18"/>
    </row>
    <row r="10" spans="1:9" ht="30" customHeight="1" x14ac:dyDescent="0.2">
      <c r="A10" s="111">
        <v>224700</v>
      </c>
      <c r="B10" s="15" t="s">
        <v>6</v>
      </c>
      <c r="C10" s="86">
        <f>ROUND($A$10*$D$26,-2)</f>
        <v>228700</v>
      </c>
      <c r="D10" s="87" t="s">
        <v>46</v>
      </c>
      <c r="E10" s="88"/>
      <c r="F10" s="20" t="s">
        <v>60</v>
      </c>
      <c r="G10" s="2" t="s">
        <v>21</v>
      </c>
      <c r="H10" s="18"/>
    </row>
    <row r="11" spans="1:9" ht="30" customHeight="1" x14ac:dyDescent="0.2">
      <c r="A11" s="111">
        <v>74900</v>
      </c>
      <c r="B11" s="15" t="s">
        <v>7</v>
      </c>
      <c r="C11" s="86">
        <f>ROUND($A$11*$D$26,-2)</f>
        <v>76200</v>
      </c>
      <c r="D11" s="89"/>
      <c r="E11" s="90"/>
      <c r="F11" s="63" t="s">
        <v>22</v>
      </c>
      <c r="G11" s="86">
        <f>C8*1.25</f>
        <v>993750</v>
      </c>
      <c r="H11" s="98" t="s">
        <v>44</v>
      </c>
      <c r="I11" s="22"/>
    </row>
    <row r="12" spans="1:9" ht="30" customHeight="1" x14ac:dyDescent="0.2">
      <c r="A12" s="17"/>
      <c r="B12" s="78" t="s">
        <v>3</v>
      </c>
      <c r="C12" s="81">
        <f>ROUND($A$6*$D$26,-2)</f>
        <v>795000</v>
      </c>
      <c r="D12" s="56" t="s">
        <v>12</v>
      </c>
      <c r="E12" s="91" t="s">
        <v>47</v>
      </c>
      <c r="F12" s="64"/>
      <c r="G12" s="11">
        <f>C9*1.25</f>
        <v>990750</v>
      </c>
      <c r="H12" s="43" t="s">
        <v>45</v>
      </c>
      <c r="I12" s="22"/>
    </row>
    <row r="13" spans="1:9" ht="30" customHeight="1" x14ac:dyDescent="0.2">
      <c r="A13" s="17"/>
      <c r="B13" s="77"/>
      <c r="C13" s="39">
        <f>ROUND($A$6*$D$27,-2)</f>
        <v>792600</v>
      </c>
      <c r="D13" s="57"/>
      <c r="E13" s="40" t="s">
        <v>48</v>
      </c>
      <c r="F13" s="65" t="s">
        <v>19</v>
      </c>
      <c r="G13" s="65"/>
      <c r="H13" s="66"/>
    </row>
    <row r="14" spans="1:9" ht="13.2" customHeight="1" x14ac:dyDescent="0.2">
      <c r="A14" s="10"/>
      <c r="B14" s="15" t="s">
        <v>8</v>
      </c>
      <c r="C14" s="86">
        <f>ROUND($A$10*$D$26,-2)</f>
        <v>228700</v>
      </c>
      <c r="D14" s="57"/>
      <c r="E14" s="92" t="s">
        <v>49</v>
      </c>
      <c r="F14" s="67"/>
      <c r="G14" s="67"/>
      <c r="H14" s="68"/>
    </row>
    <row r="15" spans="1:9" x14ac:dyDescent="0.2">
      <c r="A15" s="10"/>
      <c r="B15" s="15" t="s">
        <v>9</v>
      </c>
      <c r="C15" s="86">
        <f>ROUND($A$11*$D$26,-2)</f>
        <v>76200</v>
      </c>
      <c r="D15" s="58"/>
      <c r="E15" s="92"/>
      <c r="F15" s="67"/>
      <c r="G15" s="67"/>
      <c r="H15" s="68"/>
    </row>
    <row r="16" spans="1:9" x14ac:dyDescent="0.2">
      <c r="A16" s="10"/>
      <c r="B16" s="15" t="s">
        <v>10</v>
      </c>
      <c r="C16" s="86">
        <f>C12</f>
        <v>795000</v>
      </c>
      <c r="D16" s="52" t="s">
        <v>13</v>
      </c>
      <c r="E16" s="92"/>
      <c r="F16" s="67"/>
      <c r="G16" s="67"/>
      <c r="H16" s="68"/>
    </row>
    <row r="17" spans="1:8" x14ac:dyDescent="0.2">
      <c r="A17" s="10"/>
      <c r="B17" s="15" t="s">
        <v>11</v>
      </c>
      <c r="C17" s="86">
        <f>ROUND($A$10*$D$26,-2)</f>
        <v>228700</v>
      </c>
      <c r="D17" s="52"/>
      <c r="E17" s="92"/>
      <c r="F17" s="67"/>
      <c r="G17" s="67"/>
      <c r="H17" s="68"/>
    </row>
    <row r="18" spans="1:8" x14ac:dyDescent="0.2">
      <c r="A18" s="10"/>
      <c r="B18" s="15" t="s">
        <v>9</v>
      </c>
      <c r="C18" s="86">
        <f>ROUND($A$11*$D$26,-2)</f>
        <v>76200</v>
      </c>
      <c r="D18" s="52"/>
      <c r="E18" s="92"/>
      <c r="F18" s="67"/>
      <c r="G18" s="67"/>
      <c r="H18" s="68"/>
    </row>
    <row r="19" spans="1:8" ht="30" customHeight="1" x14ac:dyDescent="0.2">
      <c r="A19" s="17"/>
      <c r="B19" s="50" t="s">
        <v>14</v>
      </c>
      <c r="C19" s="86">
        <f>ROUND($C$8*0.75,-2)</f>
        <v>596300</v>
      </c>
      <c r="D19" s="84" t="s">
        <v>44</v>
      </c>
      <c r="E19" s="85"/>
      <c r="F19" s="67"/>
      <c r="G19" s="67"/>
      <c r="H19" s="68"/>
    </row>
    <row r="20" spans="1:8" ht="30" customHeight="1" x14ac:dyDescent="0.2">
      <c r="A20" s="17"/>
      <c r="B20" s="51"/>
      <c r="C20" s="11">
        <f>ROUND($C$9*0.75,-2)</f>
        <v>594500</v>
      </c>
      <c r="D20" s="54" t="s">
        <v>45</v>
      </c>
      <c r="E20" s="55"/>
      <c r="F20" s="67"/>
      <c r="G20" s="67"/>
      <c r="H20" s="68"/>
    </row>
    <row r="21" spans="1:8" ht="30" customHeight="1" x14ac:dyDescent="0.2">
      <c r="A21" s="17"/>
      <c r="B21" s="50" t="s">
        <v>4</v>
      </c>
      <c r="C21" s="86">
        <f>C19*2</f>
        <v>1192600</v>
      </c>
      <c r="D21" s="84" t="s">
        <v>44</v>
      </c>
      <c r="E21" s="85"/>
      <c r="F21" s="67"/>
      <c r="G21" s="67"/>
      <c r="H21" s="68"/>
    </row>
    <row r="22" spans="1:8" ht="30" customHeight="1" x14ac:dyDescent="0.2">
      <c r="A22" s="17"/>
      <c r="B22" s="51"/>
      <c r="C22" s="11">
        <f>C20*2</f>
        <v>1189000</v>
      </c>
      <c r="D22" s="54" t="s">
        <v>45</v>
      </c>
      <c r="E22" s="55"/>
      <c r="F22" s="67"/>
      <c r="G22" s="67"/>
      <c r="H22" s="68"/>
    </row>
    <row r="23" spans="1:8" ht="13.2" customHeight="1" x14ac:dyDescent="0.2">
      <c r="A23" s="10"/>
      <c r="B23" s="15" t="s">
        <v>23</v>
      </c>
      <c r="C23" s="86">
        <f>ROUND($A$10*$D$26,-2)</f>
        <v>228700</v>
      </c>
      <c r="D23" s="87" t="s">
        <v>46</v>
      </c>
      <c r="E23" s="88"/>
      <c r="F23" s="67"/>
      <c r="G23" s="67"/>
      <c r="H23" s="68"/>
    </row>
    <row r="24" spans="1:8" x14ac:dyDescent="0.2">
      <c r="A24" s="10"/>
      <c r="B24" s="15" t="s">
        <v>5</v>
      </c>
      <c r="C24" s="86">
        <f>ROUND($A$11*$D$26,-2)</f>
        <v>76200</v>
      </c>
      <c r="D24" s="93"/>
      <c r="E24" s="94"/>
      <c r="F24" s="67"/>
      <c r="G24" s="67"/>
      <c r="H24" s="68"/>
    </row>
    <row r="25" spans="1:8" ht="27" thickBot="1" x14ac:dyDescent="0.25">
      <c r="A25" s="10"/>
      <c r="B25" s="26" t="s">
        <v>54</v>
      </c>
      <c r="C25" s="95">
        <f>ROUND($C$12*0.75,-2)</f>
        <v>596300</v>
      </c>
      <c r="D25" s="96"/>
      <c r="E25" s="97"/>
      <c r="F25" s="69"/>
      <c r="G25" s="69"/>
      <c r="H25" s="70"/>
    </row>
    <row r="26" spans="1:8" ht="31.8" customHeight="1" x14ac:dyDescent="0.2">
      <c r="B26" s="21"/>
      <c r="C26" s="53" t="s">
        <v>35</v>
      </c>
      <c r="D26" s="99">
        <v>1.018</v>
      </c>
      <c r="E26" s="4" t="s">
        <v>50</v>
      </c>
      <c r="F26" s="4"/>
      <c r="G26" s="47" t="s">
        <v>55</v>
      </c>
      <c r="H26" s="46" t="s">
        <v>56</v>
      </c>
    </row>
    <row r="27" spans="1:8" ht="31.8" customHeight="1" thickBot="1" x14ac:dyDescent="0.25">
      <c r="B27" s="21"/>
      <c r="C27" s="53"/>
      <c r="D27" s="38">
        <v>1.0149999999999999</v>
      </c>
      <c r="E27" s="4" t="s">
        <v>51</v>
      </c>
      <c r="F27" s="4"/>
      <c r="G27" s="47" t="s">
        <v>57</v>
      </c>
      <c r="H27" s="80" t="s">
        <v>61</v>
      </c>
    </row>
    <row r="28" spans="1:8" ht="13.8" thickBot="1" x14ac:dyDescent="0.25">
      <c r="B28" s="25" t="s">
        <v>28</v>
      </c>
      <c r="C28" s="24" t="s">
        <v>36</v>
      </c>
      <c r="D28" s="24" t="s">
        <v>37</v>
      </c>
      <c r="E28" s="25" t="s">
        <v>27</v>
      </c>
      <c r="F28" s="24" t="s">
        <v>52</v>
      </c>
      <c r="G28" s="48" t="s">
        <v>58</v>
      </c>
      <c r="H28" s="80" t="s">
        <v>62</v>
      </c>
    </row>
    <row r="29" spans="1:8" x14ac:dyDescent="0.2">
      <c r="B29" s="27" t="s">
        <v>29</v>
      </c>
      <c r="C29" s="112">
        <v>33200</v>
      </c>
      <c r="D29" s="100">
        <f>ROUND(C29*$D$26,-2)</f>
        <v>33800</v>
      </c>
      <c r="E29" s="101">
        <f>$C$23+D29</f>
        <v>262500</v>
      </c>
      <c r="F29" s="102" t="s">
        <v>49</v>
      </c>
    </row>
    <row r="30" spans="1:8" x14ac:dyDescent="0.2">
      <c r="B30" s="28" t="s">
        <v>30</v>
      </c>
      <c r="C30" s="113">
        <v>66300</v>
      </c>
      <c r="D30" s="103">
        <f>ROUND(C30*$D$26,-2)</f>
        <v>67500</v>
      </c>
      <c r="E30" s="104">
        <f>$C$23+D30</f>
        <v>296200</v>
      </c>
      <c r="F30" s="102"/>
    </row>
    <row r="31" spans="1:8" x14ac:dyDescent="0.2">
      <c r="B31" s="28" t="s">
        <v>31</v>
      </c>
      <c r="C31" s="113">
        <v>99500</v>
      </c>
      <c r="D31" s="103">
        <f>ROUND(C31*$D$26,-2)</f>
        <v>101300</v>
      </c>
      <c r="E31" s="104">
        <f>$C$23+D31</f>
        <v>330000</v>
      </c>
      <c r="F31" s="102"/>
    </row>
    <row r="32" spans="1:8" x14ac:dyDescent="0.2">
      <c r="B32" s="28" t="s">
        <v>32</v>
      </c>
      <c r="C32" s="113">
        <v>132600</v>
      </c>
      <c r="D32" s="103">
        <f>ROUND(C32*$D$26,-2)</f>
        <v>135000</v>
      </c>
      <c r="E32" s="104">
        <f>$C$23+D32</f>
        <v>363700</v>
      </c>
      <c r="F32" s="102"/>
    </row>
    <row r="33" spans="2:8" ht="13.8" thickBot="1" x14ac:dyDescent="0.25">
      <c r="B33" s="29" t="s">
        <v>33</v>
      </c>
      <c r="C33" s="114">
        <v>165800</v>
      </c>
      <c r="D33" s="105">
        <f>ROUND(C33*$D$26,-2)</f>
        <v>168800</v>
      </c>
      <c r="E33" s="106">
        <f>$C$23+D33</f>
        <v>397500</v>
      </c>
      <c r="F33" s="107"/>
    </row>
    <row r="34" spans="2:8" ht="13.8" thickBot="1" x14ac:dyDescent="0.25">
      <c r="B34" s="13"/>
      <c r="C34" s="13"/>
      <c r="D34" s="13"/>
      <c r="E34" s="4"/>
      <c r="F34" s="9"/>
    </row>
    <row r="35" spans="2:8" ht="29.4" customHeight="1" thickBot="1" x14ac:dyDescent="0.25">
      <c r="B35" s="49" t="s">
        <v>34</v>
      </c>
      <c r="C35" s="24" t="s">
        <v>36</v>
      </c>
      <c r="D35" s="24" t="s">
        <v>37</v>
      </c>
      <c r="E35" s="24" t="s">
        <v>52</v>
      </c>
    </row>
    <row r="36" spans="2:8" ht="29.4" customHeight="1" thickBot="1" x14ac:dyDescent="0.25">
      <c r="B36" s="49"/>
      <c r="C36" s="115">
        <v>1628</v>
      </c>
      <c r="D36" s="108">
        <f>ROUND($C$36*$D$26,0)</f>
        <v>1657</v>
      </c>
      <c r="E36" s="109" t="s">
        <v>44</v>
      </c>
      <c r="F36" s="23"/>
    </row>
    <row r="37" spans="2:8" ht="29.4" customHeight="1" thickBot="1" x14ac:dyDescent="0.25">
      <c r="B37" s="49"/>
      <c r="C37" s="115"/>
      <c r="D37" s="41">
        <f>ROUND($C$36*$D$27,0)</f>
        <v>1652</v>
      </c>
      <c r="E37" s="42" t="s">
        <v>45</v>
      </c>
      <c r="F37" s="23"/>
    </row>
    <row r="38" spans="2:8" ht="13.8" thickBot="1" x14ac:dyDescent="0.25">
      <c r="B38" s="3"/>
      <c r="C38" s="5"/>
      <c r="D38" s="5"/>
      <c r="E38" s="5"/>
    </row>
    <row r="39" spans="2:8" ht="13.8" thickBot="1" x14ac:dyDescent="0.25">
      <c r="B39" s="30"/>
      <c r="C39" s="8" t="s">
        <v>41</v>
      </c>
    </row>
    <row r="40" spans="2:8" ht="21.6" x14ac:dyDescent="0.2">
      <c r="B40" s="7" t="s">
        <v>40</v>
      </c>
      <c r="C40" s="44">
        <v>480000</v>
      </c>
      <c r="D40" s="12" t="s">
        <v>39</v>
      </c>
      <c r="E40" s="12"/>
      <c r="F40" s="79" t="s">
        <v>42</v>
      </c>
      <c r="G40" s="79"/>
      <c r="H40" s="79"/>
    </row>
    <row r="41" spans="2:8" ht="22.2" thickBot="1" x14ac:dyDescent="0.25">
      <c r="B41" s="6" t="s">
        <v>38</v>
      </c>
      <c r="C41" s="45">
        <v>480000</v>
      </c>
    </row>
  </sheetData>
  <mergeCells count="29">
    <mergeCell ref="B1:G3"/>
    <mergeCell ref="F4:H4"/>
    <mergeCell ref="F11:F12"/>
    <mergeCell ref="F13:H25"/>
    <mergeCell ref="B4:E4"/>
    <mergeCell ref="D6:E6"/>
    <mergeCell ref="D7:E7"/>
    <mergeCell ref="D5:E5"/>
    <mergeCell ref="D8:E8"/>
    <mergeCell ref="B6:B7"/>
    <mergeCell ref="B8:B9"/>
    <mergeCell ref="B12:B13"/>
    <mergeCell ref="F40:H40"/>
    <mergeCell ref="D16:D18"/>
    <mergeCell ref="C26:C27"/>
    <mergeCell ref="D9:E9"/>
    <mergeCell ref="D10:E11"/>
    <mergeCell ref="D23:E25"/>
    <mergeCell ref="D12:D15"/>
    <mergeCell ref="D19:E19"/>
    <mergeCell ref="D20:E20"/>
    <mergeCell ref="D21:E21"/>
    <mergeCell ref="D22:E22"/>
    <mergeCell ref="E14:E18"/>
    <mergeCell ref="B35:B37"/>
    <mergeCell ref="C36:C37"/>
    <mergeCell ref="F29:F33"/>
    <mergeCell ref="B19:B20"/>
    <mergeCell ref="B21:B22"/>
  </mergeCells>
  <phoneticPr fontId="2"/>
  <hyperlinks>
    <hyperlink ref="H27" r:id="rId1" xr:uid="{5952813E-A0AF-40C6-970F-3E58139627DF}"/>
    <hyperlink ref="H28" r:id="rId2" xr:uid="{AF73E450-7E57-40F5-896D-F1D077022725}"/>
  </hyperlinks>
  <pageMargins left="0.7" right="0.7" top="0.75" bottom="0.75" header="0.3" footer="0.3"/>
  <pageSetup paperSize="9" scale="40" orientation="portrait" horizontalDpi="4294967293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新規裁定者及び既裁定者用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ishichan</dc:creator>
  <cp:lastModifiedBy>石川利人</cp:lastModifiedBy>
  <cp:lastPrinted>2023-04-18T23:48:12Z</cp:lastPrinted>
  <dcterms:created xsi:type="dcterms:W3CDTF">2017-04-07T06:23:22Z</dcterms:created>
  <dcterms:modified xsi:type="dcterms:W3CDTF">2023-04-19T00:08:42Z</dcterms:modified>
</cp:coreProperties>
</file>